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ASDE\202104\"/>
    </mc:Choice>
  </mc:AlternateContent>
  <xr:revisionPtr revIDLastSave="0" documentId="13_ncr:1_{67A70CE4-7075-4D28-84A1-F05995D6008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Upland&amp;ELS breakout" sheetId="9" r:id="rId1"/>
  </sheets>
  <definedNames>
    <definedName name="\H">#REF!</definedName>
    <definedName name="\L">#REF!</definedName>
    <definedName name="\P">#REF!</definedName>
    <definedName name="_1_1">#REF!</definedName>
    <definedName name="_16_6">#REF!</definedName>
    <definedName name="_17FM_INC">#REF!</definedName>
    <definedName name="_18WORLD">#REF!</definedName>
    <definedName name="_PG4">#REF!</definedName>
    <definedName name="_PG5">#REF!</definedName>
    <definedName name="COSTDATA">#REF!</definedName>
    <definedName name="COSTS">#REF!</definedName>
    <definedName name="CURRSD">#REF!</definedName>
    <definedName name="CYLOANS">#REF!</definedName>
    <definedName name="ELD">#REF!</definedName>
    <definedName name="ELS">#REF!</definedName>
    <definedName name="ELSOUT">#REF!</definedName>
    <definedName name="FMINC">#REF!</definedName>
    <definedName name="FORGRPH">#REF!</definedName>
    <definedName name="FYLOANS">#REF!</definedName>
    <definedName name="HIST">#REF!</definedName>
    <definedName name="LOANOUT">#REF!</definedName>
    <definedName name="_xlnm.Print_Area" localSheetId="0">'Upland&amp;ELS breakout'!$C$1:$J$57</definedName>
    <definedName name="_xlnm.Print_Titles" localSheetId="0">'Upland&amp;ELS breakout'!$A:$B</definedName>
    <definedName name="TOTOUT">#REF!</definedName>
    <definedName name="UPLAND">#REF!</definedName>
    <definedName name="UPLSU">#REF!</definedName>
    <definedName name="USPRODGRPH">#REF!</definedName>
    <definedName name="WORLD">#REF!</definedName>
    <definedName name="WRLDGRPH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9" l="1"/>
  <c r="C43" i="9"/>
  <c r="G43" i="9"/>
  <c r="D44" i="9"/>
  <c r="E44" i="9"/>
  <c r="H44" i="9"/>
  <c r="I44" i="9"/>
  <c r="D37" i="9"/>
  <c r="E37" i="9"/>
  <c r="H37" i="9"/>
  <c r="C37" i="9"/>
  <c r="G37" i="9"/>
  <c r="D43" i="9"/>
  <c r="H43" i="9"/>
  <c r="I49" i="9" l="1"/>
  <c r="F37" i="9"/>
  <c r="F44" i="9"/>
  <c r="I43" i="9"/>
  <c r="E43" i="9"/>
  <c r="G44" i="9"/>
  <c r="C44" i="9"/>
  <c r="F43" i="9"/>
  <c r="J37" i="9"/>
  <c r="J43" i="9"/>
  <c r="I37" i="9"/>
  <c r="J44" i="9"/>
  <c r="J49" i="9"/>
  <c r="I48" i="9" l="1"/>
  <c r="I45" i="9" s="1"/>
  <c r="I53" i="9" l="1"/>
  <c r="I20" i="9" l="1"/>
  <c r="I52" i="9"/>
  <c r="I54" i="9" s="1"/>
  <c r="H49" i="9" l="1"/>
  <c r="H48" i="9" l="1"/>
  <c r="H45" i="9" s="1"/>
  <c r="H53" i="9"/>
  <c r="H20" i="9" l="1"/>
  <c r="H52" i="9"/>
  <c r="H54" i="9" s="1"/>
  <c r="G48" i="9"/>
  <c r="G45" i="9" s="1"/>
  <c r="G52" i="9" l="1"/>
  <c r="F48" i="9" l="1"/>
  <c r="F45" i="9" s="1"/>
  <c r="F52" i="9" l="1"/>
  <c r="G49" i="9" l="1"/>
  <c r="G20" i="9" l="1"/>
  <c r="G53" i="9"/>
  <c r="G54" i="9" s="1"/>
  <c r="E53" i="9"/>
  <c r="E49" i="9"/>
  <c r="C49" i="9"/>
  <c r="D53" i="9"/>
  <c r="C52" i="9"/>
  <c r="D48" i="9"/>
  <c r="D45" i="9" s="1"/>
  <c r="E48" i="9"/>
  <c r="E45" i="9" s="1"/>
  <c r="F49" i="9"/>
  <c r="E20" i="9" l="1"/>
  <c r="E52" i="9"/>
  <c r="E54" i="9" s="1"/>
  <c r="F53" i="9"/>
  <c r="F54" i="9" s="1"/>
  <c r="F20" i="9"/>
  <c r="C48" i="9"/>
  <c r="C45" i="9" s="1"/>
  <c r="D20" i="9"/>
  <c r="D52" i="9"/>
  <c r="D54" i="9" s="1"/>
  <c r="C20" i="9"/>
  <c r="C53" i="9"/>
  <c r="C54" i="9" s="1"/>
  <c r="D49" i="9"/>
  <c r="C33" i="9" l="1"/>
  <c r="C47" i="9" l="1"/>
  <c r="C50" i="9" s="1"/>
  <c r="C16" i="9"/>
  <c r="C39" i="9"/>
  <c r="C57" i="9" l="1"/>
  <c r="D33" i="9"/>
  <c r="C22" i="9" l="1"/>
  <c r="C56" i="9" s="1"/>
  <c r="D47" i="9" l="1"/>
  <c r="D50" i="9" s="1"/>
  <c r="D16" i="9"/>
  <c r="D39" i="9"/>
  <c r="D57" i="9" l="1"/>
  <c r="E33" i="9"/>
  <c r="D22" i="9" l="1"/>
  <c r="D56" i="9" s="1"/>
  <c r="E16" i="9" l="1"/>
  <c r="E47" i="9"/>
  <c r="E50" i="9" s="1"/>
  <c r="E39" i="9"/>
  <c r="F33" i="9" l="1"/>
  <c r="E57" i="9"/>
  <c r="E22" i="9" l="1"/>
  <c r="E56" i="9" s="1"/>
  <c r="F16" i="9" l="1"/>
  <c r="F47" i="9"/>
  <c r="F50" i="9" s="1"/>
  <c r="F39" i="9"/>
  <c r="F57" i="9" l="1"/>
  <c r="G33" i="9"/>
  <c r="F22" i="9" l="1"/>
  <c r="F56" i="9" s="1"/>
  <c r="G39" i="9"/>
  <c r="G47" i="9" l="1"/>
  <c r="G50" i="9" s="1"/>
  <c r="G16" i="9"/>
  <c r="H33" i="9"/>
  <c r="I33" i="9" l="1"/>
  <c r="H39" i="9"/>
  <c r="J33" i="9" l="1"/>
  <c r="J39" i="9" l="1"/>
  <c r="G57" i="9" l="1"/>
  <c r="G22" i="9"/>
  <c r="G56" i="9" s="1"/>
  <c r="H47" i="9" l="1"/>
  <c r="H50" i="9" s="1"/>
  <c r="H16" i="9"/>
  <c r="H57" i="9" l="1"/>
  <c r="H22" i="9" l="1"/>
  <c r="H56" i="9" s="1"/>
  <c r="I16" i="9"/>
  <c r="I47" i="9"/>
  <c r="I50" i="9" s="1"/>
  <c r="I57" i="9"/>
  <c r="I22" i="9" l="1"/>
  <c r="I56" i="9" s="1"/>
  <c r="J47" i="9" l="1"/>
  <c r="J52" i="9" l="1"/>
  <c r="J53" i="9" l="1"/>
  <c r="J54" i="9" s="1"/>
  <c r="J20" i="9"/>
  <c r="J16" i="9" l="1"/>
  <c r="J57" i="9" l="1"/>
  <c r="J48" i="9"/>
  <c r="J22" i="9" l="1"/>
  <c r="J56" i="9" s="1"/>
  <c r="J50" i="9"/>
  <c r="J45" i="9"/>
</calcChain>
</file>

<file path=xl/sharedStrings.xml><?xml version="1.0" encoding="utf-8"?>
<sst xmlns="http://schemas.openxmlformats.org/spreadsheetml/2006/main" count="87" uniqueCount="31">
  <si>
    <t>ELS Cotton:</t>
  </si>
  <si>
    <t>U.S. Department of Agriculture</t>
  </si>
  <si>
    <t>U.S. Upland, ELS, and All Cotton Estimates</t>
  </si>
  <si>
    <t>Item</t>
  </si>
  <si>
    <t>Unit</t>
  </si>
  <si>
    <t>Upland Cotton:</t>
  </si>
  <si>
    <t xml:space="preserve">  Planted acres</t>
  </si>
  <si>
    <t>1000 acres</t>
  </si>
  <si>
    <t xml:space="preserve">  Harvested acres</t>
  </si>
  <si>
    <t>"</t>
  </si>
  <si>
    <t xml:space="preserve">  Yield/harvested acre</t>
  </si>
  <si>
    <t>lbs./acre</t>
  </si>
  <si>
    <t xml:space="preserve">  Beginning  stocks</t>
  </si>
  <si>
    <t>1000 bales</t>
  </si>
  <si>
    <t xml:space="preserve">  Production</t>
  </si>
  <si>
    <t xml:space="preserve">  Imports</t>
  </si>
  <si>
    <t xml:space="preserve">    Total supply</t>
  </si>
  <si>
    <t xml:space="preserve">  Domestic mill use</t>
  </si>
  <si>
    <t xml:space="preserve">  Exports</t>
  </si>
  <si>
    <t xml:space="preserve">    Total disappearance</t>
  </si>
  <si>
    <t xml:space="preserve">  Difference unacc.</t>
  </si>
  <si>
    <t xml:space="preserve">  Ending stocks</t>
  </si>
  <si>
    <t>All Cotton: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</si>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</sst>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73" formatCode="m/d/yyyy;@"/>
  </numFmts>
  <fonts count="6">
    <font>
      <sz val="14"/>
      <name val="SWISS"/>
    </font>
    <font>
      <sz val="14"/>
      <name val="SWISS"/>
    </font>
    <font>
      <b/>
      <sz val="14"/>
      <name val="SWISS"/>
    </font>
    <font>
      <b/>
      <u/>
      <sz val="12"/>
      <name val="SWISS"/>
    </font>
    <font>
      <b/>
      <sz val="12"/>
      <name val="SWIS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">
    <border>
      <left/>
      <right/>
      <top/>
      <bottom/>
      <diagonal/>
    </border>
  </borders>
  <cellStyleXfs count="2">
    <xf numFmtId="1" fontId="0" fillId="2" borderId="0">
      <alignment horizontal="right"/>
    </xf>
    <xf numFmtId="0" fontId="5" fillId="0" borderId="0"/>
  </cellStyleXfs>
  <cellXfs count="13">
    <xf numFmtId="1" fontId="0" fillId="2" borderId="0" xfId="0" applyNumberFormat="1" applyFill="1" applyAlignment="1">
      <alignment horizontal="right"/>
    </xf>
    <xf numFmtId="1" fontId="3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center"/>
    </xf>
    <xf numFmtId="1" fontId="3" fillId="2" borderId="0" xfId="0" quotePrefix="1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right"/>
    </xf>
    <xf numFmtId="1" fontId="4" fillId="2" borderId="0" xfId="0" quotePrefix="1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" fontId="2" fillId="2" borderId="0" xfId="0" applyNumberFormat="1" applyFont="1" applyFill="1" applyAlignment="1">
      <alignment horizontal="center"/>
    </xf>
    <xf numFmtId="173" fontId="2" fillId="2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right"/>
    </xf>
  </cellXfs>
  <cellStyles count="2">
    <cellStyle name="Normal" xfId="0" builtinId="0"/>
    <cellStyle name="Normal 19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9"/>
  <sheetViews>
    <sheetView tabSelected="1" zoomScaleNormal="100" workbookViewId="0">
      <selection activeCell="C40" sqref="C40"/>
    </sheetView>
  </sheetViews>
  <sheetFormatPr defaultRowHeight="17.5"/>
  <cols>
    <col min="1" max="1" width="18.4375" customWidth="1"/>
    <col min="2" max="2" width="9.5625" customWidth="1"/>
    <col min="3" max="3" width="9.75" bestFit="1" customWidth="1"/>
    <col min="6" max="6" width="10" customWidth="1"/>
    <col min="11" max="11" width="9.1875" bestFit="1" customWidth="1"/>
  </cols>
  <sheetData>
    <row r="1" spans="1:10" ht="18">
      <c r="D1" s="10"/>
      <c r="F1" s="10" t="s">
        <v>1</v>
      </c>
    </row>
    <row r="2" spans="1:10" ht="18">
      <c r="D2" s="10"/>
      <c r="E2" s="10"/>
      <c r="F2" s="10" t="s">
        <v>2</v>
      </c>
    </row>
    <row r="3" spans="1:10" ht="18">
      <c r="D3" s="11"/>
      <c r="F3" s="11">
        <f ca="1">TODAY()</f>
        <v>44295</v>
      </c>
    </row>
    <row r="6" spans="1:10">
      <c r="A6" s="1" t="s">
        <v>3</v>
      </c>
      <c r="B6" s="2" t="s">
        <v>4</v>
      </c>
      <c r="C6" s="3" t="s">
        <v>23</v>
      </c>
      <c r="D6" s="3" t="s">
        <v>24</v>
      </c>
      <c r="E6" s="3" t="s">
        <v>25</v>
      </c>
      <c r="F6" s="3" t="s">
        <v>26</v>
      </c>
      <c r="G6" s="3" t="s">
        <v>27</v>
      </c>
      <c r="H6" s="3" t="s">
        <v>28</v>
      </c>
      <c r="I6" s="3" t="s">
        <v>29</v>
      </c>
      <c r="J6" s="3" t="s">
        <v>30</v>
      </c>
    </row>
    <row r="7" spans="1:10">
      <c r="A7" s="4"/>
      <c r="B7" s="5"/>
    </row>
    <row r="8" spans="1:10">
      <c r="A8" s="1" t="s">
        <v>5</v>
      </c>
      <c r="B8" s="5"/>
    </row>
    <row r="9" spans="1:10">
      <c r="A9" s="7" t="s">
        <v>6</v>
      </c>
      <c r="B9" s="5" t="s">
        <v>7</v>
      </c>
      <c r="C9" s="8">
        <v>10206</v>
      </c>
      <c r="D9" s="8">
        <v>10956</v>
      </c>
      <c r="E9" s="8">
        <v>8422</v>
      </c>
      <c r="F9" s="8">
        <v>9879</v>
      </c>
      <c r="G9" s="8">
        <v>12465</v>
      </c>
      <c r="H9" s="8">
        <v>13850</v>
      </c>
      <c r="I9" s="8">
        <v>13507</v>
      </c>
      <c r="J9" s="8">
        <v>11890</v>
      </c>
    </row>
    <row r="10" spans="1:10">
      <c r="A10" s="7" t="s">
        <v>8</v>
      </c>
      <c r="B10" s="5" t="s">
        <v>9</v>
      </c>
      <c r="C10" s="8">
        <v>7340</v>
      </c>
      <c r="D10" s="8">
        <v>9162</v>
      </c>
      <c r="E10" s="8">
        <v>7920</v>
      </c>
      <c r="F10" s="8">
        <v>9320</v>
      </c>
      <c r="G10" s="8">
        <v>10850</v>
      </c>
      <c r="H10" s="8">
        <v>9742</v>
      </c>
      <c r="I10" s="8">
        <v>11389</v>
      </c>
      <c r="J10" s="8">
        <v>8507</v>
      </c>
    </row>
    <row r="11" spans="1:10">
      <c r="A11" s="7" t="s">
        <v>10</v>
      </c>
      <c r="B11" s="5" t="s">
        <v>11</v>
      </c>
      <c r="C11" s="8">
        <v>803</v>
      </c>
      <c r="D11" s="8">
        <v>825</v>
      </c>
      <c r="E11" s="8">
        <v>755</v>
      </c>
      <c r="F11" s="8">
        <v>855</v>
      </c>
      <c r="G11" s="8">
        <v>895</v>
      </c>
      <c r="H11" s="8">
        <v>865</v>
      </c>
      <c r="I11" s="8">
        <v>810</v>
      </c>
      <c r="J11" s="8">
        <v>799</v>
      </c>
    </row>
    <row r="12" spans="1:10">
      <c r="A12" s="1"/>
      <c r="B12" s="5"/>
      <c r="C12" s="8"/>
      <c r="D12" s="8"/>
      <c r="E12" s="8"/>
      <c r="F12" s="8"/>
      <c r="G12" s="8"/>
      <c r="H12" s="8"/>
      <c r="I12" s="8"/>
      <c r="J12" s="8"/>
    </row>
    <row r="13" spans="1:10">
      <c r="A13" s="4" t="s">
        <v>12</v>
      </c>
      <c r="B13" s="5" t="s">
        <v>13</v>
      </c>
      <c r="C13" s="8">
        <v>3613</v>
      </c>
      <c r="D13" s="8">
        <v>2225</v>
      </c>
      <c r="E13" s="8">
        <v>3391.4000000000015</v>
      </c>
      <c r="F13" s="8">
        <v>3664.4000000000015</v>
      </c>
      <c r="G13" s="8">
        <v>2686.3999999999978</v>
      </c>
      <c r="H13" s="8">
        <v>4097.3999999999978</v>
      </c>
      <c r="I13" s="8">
        <v>4636.3999999999978</v>
      </c>
      <c r="J13" s="8">
        <v>6868.3999999999978</v>
      </c>
    </row>
    <row r="14" spans="1:10">
      <c r="A14" s="4" t="s">
        <v>14</v>
      </c>
      <c r="B14" s="5" t="s">
        <v>9</v>
      </c>
      <c r="C14" s="8">
        <v>12275</v>
      </c>
      <c r="D14" s="8">
        <v>15753.400000000001</v>
      </c>
      <c r="E14" s="8">
        <v>12455</v>
      </c>
      <c r="F14" s="8">
        <v>16600.999999999996</v>
      </c>
      <c r="G14" s="8">
        <v>20223</v>
      </c>
      <c r="H14" s="8">
        <v>17566</v>
      </c>
      <c r="I14" s="8">
        <v>19227</v>
      </c>
      <c r="J14" s="8">
        <v>14165</v>
      </c>
    </row>
    <row r="15" spans="1:10">
      <c r="A15" s="4" t="s">
        <v>15</v>
      </c>
      <c r="B15" s="5" t="s">
        <v>9</v>
      </c>
      <c r="C15" s="9">
        <v>6</v>
      </c>
      <c r="D15" s="9">
        <v>9</v>
      </c>
      <c r="E15" s="9">
        <v>30</v>
      </c>
      <c r="F15" s="9">
        <v>5</v>
      </c>
      <c r="G15" s="9">
        <v>1</v>
      </c>
      <c r="H15" s="9">
        <v>0</v>
      </c>
      <c r="I15" s="9">
        <v>0</v>
      </c>
      <c r="J15" s="9">
        <v>0</v>
      </c>
    </row>
    <row r="16" spans="1:10">
      <c r="A16" s="4" t="s">
        <v>16</v>
      </c>
      <c r="B16" s="5" t="s">
        <v>9</v>
      </c>
      <c r="C16" s="8">
        <f t="shared" ref="C16:F16" si="0">SUM(C13:C15)</f>
        <v>15894</v>
      </c>
      <c r="D16" s="8">
        <f t="shared" si="0"/>
        <v>17987.400000000001</v>
      </c>
      <c r="E16" s="8">
        <f t="shared" si="0"/>
        <v>15876.400000000001</v>
      </c>
      <c r="F16" s="8">
        <f t="shared" si="0"/>
        <v>20270.399999999998</v>
      </c>
      <c r="G16" s="8">
        <f t="shared" ref="G16:I16" si="1">SUM(G13:G15)</f>
        <v>22910.399999999998</v>
      </c>
      <c r="H16" s="8">
        <f t="shared" si="1"/>
        <v>21663.399999999998</v>
      </c>
      <c r="I16" s="8">
        <f t="shared" si="1"/>
        <v>23863.399999999998</v>
      </c>
      <c r="J16" s="8">
        <f t="shared" ref="J16" si="2">SUM(J13:J15)</f>
        <v>21033.399999999998</v>
      </c>
    </row>
    <row r="17" spans="1:10">
      <c r="A17" s="4"/>
      <c r="B17" s="5"/>
      <c r="C17" s="8"/>
      <c r="D17" s="8"/>
      <c r="E17" s="8"/>
      <c r="F17" s="8"/>
      <c r="G17" s="8"/>
      <c r="H17" s="8"/>
      <c r="I17" s="8"/>
      <c r="J17" s="8"/>
    </row>
    <row r="18" spans="1:10">
      <c r="A18" s="4" t="s">
        <v>17</v>
      </c>
      <c r="B18" s="5" t="s">
        <v>9</v>
      </c>
      <c r="C18" s="8">
        <v>3527</v>
      </c>
      <c r="D18" s="8">
        <v>3550</v>
      </c>
      <c r="E18" s="8">
        <v>3425</v>
      </c>
      <c r="F18" s="8">
        <v>3221</v>
      </c>
      <c r="G18" s="8">
        <v>3198</v>
      </c>
      <c r="H18" s="8">
        <v>2953</v>
      </c>
      <c r="I18" s="8">
        <v>2135</v>
      </c>
      <c r="J18" s="8">
        <v>2285</v>
      </c>
    </row>
    <row r="19" spans="1:10">
      <c r="A19" s="4" t="s">
        <v>18</v>
      </c>
      <c r="B19" s="5" t="s">
        <v>9</v>
      </c>
      <c r="C19" s="9">
        <v>9850</v>
      </c>
      <c r="D19" s="9">
        <v>10836</v>
      </c>
      <c r="E19" s="9">
        <v>8619</v>
      </c>
      <c r="F19" s="9">
        <v>14303</v>
      </c>
      <c r="G19" s="9">
        <v>15644.999999999998</v>
      </c>
      <c r="H19" s="9">
        <v>14166</v>
      </c>
      <c r="I19" s="9">
        <v>15021</v>
      </c>
      <c r="J19" s="9">
        <v>14975</v>
      </c>
    </row>
    <row r="20" spans="1:10">
      <c r="A20" s="4" t="s">
        <v>19</v>
      </c>
      <c r="B20" s="5" t="s">
        <v>9</v>
      </c>
      <c r="C20" s="8">
        <f t="shared" ref="C20:I20" si="3">SUM(C18:C19)</f>
        <v>13377</v>
      </c>
      <c r="D20" s="8">
        <f t="shared" si="3"/>
        <v>14386</v>
      </c>
      <c r="E20" s="8">
        <f t="shared" si="3"/>
        <v>12044</v>
      </c>
      <c r="F20" s="8">
        <f t="shared" si="3"/>
        <v>17524</v>
      </c>
      <c r="G20" s="8">
        <f t="shared" si="3"/>
        <v>18843</v>
      </c>
      <c r="H20" s="8">
        <f t="shared" si="3"/>
        <v>17119</v>
      </c>
      <c r="I20" s="8">
        <f t="shared" si="3"/>
        <v>17156</v>
      </c>
      <c r="J20" s="8">
        <f t="shared" ref="J20" si="4">SUM(J18:J19)</f>
        <v>17260</v>
      </c>
    </row>
    <row r="21" spans="1:10">
      <c r="A21" s="4"/>
      <c r="B21" s="5"/>
      <c r="C21" s="8"/>
      <c r="D21" s="8"/>
      <c r="E21" s="8"/>
      <c r="F21" s="8"/>
      <c r="G21" s="8"/>
      <c r="H21" s="8"/>
      <c r="I21" s="8"/>
      <c r="J21" s="8"/>
    </row>
    <row r="22" spans="1:10">
      <c r="A22" s="4" t="s">
        <v>20</v>
      </c>
      <c r="B22" s="5" t="s">
        <v>9</v>
      </c>
      <c r="C22" s="8">
        <f t="shared" ref="C22:I22" si="5">-1*(C16-C20-C23)</f>
        <v>-292</v>
      </c>
      <c r="D22" s="8">
        <f t="shared" si="5"/>
        <v>-210</v>
      </c>
      <c r="E22" s="8">
        <f t="shared" si="5"/>
        <v>-168</v>
      </c>
      <c r="F22" s="8">
        <f t="shared" si="5"/>
        <v>-60</v>
      </c>
      <c r="G22" s="8">
        <f t="shared" si="5"/>
        <v>30</v>
      </c>
      <c r="H22" s="8">
        <f t="shared" si="5"/>
        <v>92</v>
      </c>
      <c r="I22" s="8">
        <f t="shared" si="5"/>
        <v>161</v>
      </c>
      <c r="J22" s="8">
        <f t="shared" ref="J22" si="6">-1*(J16-J20-J23)</f>
        <v>-3</v>
      </c>
    </row>
    <row r="23" spans="1:10">
      <c r="A23" s="4" t="s">
        <v>21</v>
      </c>
      <c r="B23" s="5" t="s">
        <v>9</v>
      </c>
      <c r="C23" s="8">
        <v>2225</v>
      </c>
      <c r="D23" s="8">
        <v>3391.4000000000015</v>
      </c>
      <c r="E23" s="8">
        <v>3664.4000000000015</v>
      </c>
      <c r="F23" s="8">
        <v>2686.3999999999978</v>
      </c>
      <c r="G23" s="8">
        <v>4097.3999999999978</v>
      </c>
      <c r="H23" s="8">
        <v>4636.3999999999978</v>
      </c>
      <c r="I23" s="8">
        <v>6868.3999999999978</v>
      </c>
      <c r="J23" s="8">
        <v>3770.3999999999978</v>
      </c>
    </row>
    <row r="24" spans="1:10">
      <c r="A24" s="6"/>
      <c r="B24" s="5"/>
      <c r="C24" s="8"/>
      <c r="D24" s="8"/>
      <c r="E24" s="8"/>
      <c r="F24" s="8"/>
      <c r="G24" s="8"/>
      <c r="H24" s="8"/>
      <c r="I24" s="8"/>
      <c r="J24" s="8"/>
    </row>
    <row r="25" spans="1:10">
      <c r="A25" s="1" t="s">
        <v>0</v>
      </c>
      <c r="B25" s="5"/>
      <c r="C25" s="8"/>
      <c r="D25" s="8"/>
      <c r="E25" s="8"/>
      <c r="F25" s="8"/>
      <c r="G25" s="8"/>
      <c r="H25" s="8"/>
      <c r="I25" s="8"/>
      <c r="J25" s="8"/>
    </row>
    <row r="26" spans="1:10">
      <c r="A26" s="7" t="s">
        <v>6</v>
      </c>
      <c r="B26" s="5" t="s">
        <v>7</v>
      </c>
      <c r="C26" s="8">
        <v>201</v>
      </c>
      <c r="D26" s="8">
        <v>192.4</v>
      </c>
      <c r="E26" s="8">
        <v>158.5</v>
      </c>
      <c r="F26" s="8">
        <v>194.5</v>
      </c>
      <c r="G26" s="8">
        <v>252.5</v>
      </c>
      <c r="H26" s="8">
        <v>250.3</v>
      </c>
      <c r="I26" s="8">
        <v>228.7</v>
      </c>
      <c r="J26" s="8">
        <v>202.5</v>
      </c>
    </row>
    <row r="27" spans="1:10">
      <c r="A27" s="7" t="s">
        <v>8</v>
      </c>
      <c r="B27" s="5" t="s">
        <v>9</v>
      </c>
      <c r="C27" s="8">
        <v>199.4</v>
      </c>
      <c r="D27" s="8">
        <v>189.8</v>
      </c>
      <c r="E27" s="8">
        <v>154.9</v>
      </c>
      <c r="F27" s="8">
        <v>187.8</v>
      </c>
      <c r="G27" s="8">
        <v>250.4</v>
      </c>
      <c r="H27" s="8">
        <v>248.8</v>
      </c>
      <c r="I27" s="8">
        <v>223.5</v>
      </c>
      <c r="J27" s="8">
        <v>194.5</v>
      </c>
    </row>
    <row r="28" spans="1:10">
      <c r="A28" s="7" t="s">
        <v>10</v>
      </c>
      <c r="B28" s="5" t="s">
        <v>11</v>
      </c>
      <c r="C28" s="8">
        <v>1527</v>
      </c>
      <c r="D28" s="8">
        <v>1432</v>
      </c>
      <c r="E28" s="8">
        <v>1342</v>
      </c>
      <c r="F28" s="8">
        <v>1454</v>
      </c>
      <c r="G28" s="8">
        <v>1341</v>
      </c>
      <c r="H28" s="8">
        <v>1545</v>
      </c>
      <c r="I28" s="8">
        <v>1472</v>
      </c>
      <c r="J28" s="8">
        <v>1320</v>
      </c>
    </row>
    <row r="29" spans="1:10">
      <c r="A29" s="1"/>
      <c r="B29" s="5"/>
      <c r="C29" s="8"/>
      <c r="D29" s="8"/>
      <c r="E29" s="8"/>
      <c r="F29" s="8"/>
      <c r="G29" s="8"/>
      <c r="H29" s="8"/>
      <c r="I29" s="8"/>
      <c r="J29" s="8"/>
    </row>
    <row r="30" spans="1:10">
      <c r="A30" s="4" t="s">
        <v>12</v>
      </c>
      <c r="B30" s="5" t="s">
        <v>13</v>
      </c>
      <c r="C30" s="8">
        <v>187.09999999999991</v>
      </c>
      <c r="D30" s="8">
        <v>125.29999999999995</v>
      </c>
      <c r="E30" s="8">
        <v>259.29999999999995</v>
      </c>
      <c r="F30" s="8">
        <v>136.29999999999995</v>
      </c>
      <c r="G30" s="8">
        <v>64.199999999999932</v>
      </c>
      <c r="H30" s="8">
        <v>102.69999999999993</v>
      </c>
      <c r="I30" s="8">
        <v>214</v>
      </c>
      <c r="J30" s="8">
        <v>382</v>
      </c>
    </row>
    <row r="31" spans="1:10">
      <c r="A31" s="4" t="s">
        <v>14</v>
      </c>
      <c r="B31" s="5" t="s">
        <v>9</v>
      </c>
      <c r="C31" s="8">
        <v>634.20000000000005</v>
      </c>
      <c r="D31" s="8">
        <v>566</v>
      </c>
      <c r="E31" s="8">
        <v>433</v>
      </c>
      <c r="F31" s="8">
        <v>568.9</v>
      </c>
      <c r="G31" s="8">
        <v>699.5</v>
      </c>
      <c r="H31" s="8">
        <v>801</v>
      </c>
      <c r="I31" s="8">
        <v>685.5</v>
      </c>
      <c r="J31" s="8">
        <v>535</v>
      </c>
    </row>
    <row r="32" spans="1:10">
      <c r="A32" s="4" t="s">
        <v>15</v>
      </c>
      <c r="B32" s="5" t="s">
        <v>9</v>
      </c>
      <c r="C32" s="9">
        <v>7</v>
      </c>
      <c r="D32" s="9">
        <v>3</v>
      </c>
      <c r="E32" s="9">
        <v>3</v>
      </c>
      <c r="F32" s="9">
        <v>2</v>
      </c>
      <c r="G32" s="9">
        <v>2</v>
      </c>
      <c r="H32" s="9">
        <v>3</v>
      </c>
      <c r="I32" s="9">
        <v>3</v>
      </c>
      <c r="J32" s="9">
        <v>3</v>
      </c>
    </row>
    <row r="33" spans="1:11">
      <c r="A33" s="4" t="s">
        <v>16</v>
      </c>
      <c r="B33" s="5" t="s">
        <v>9</v>
      </c>
      <c r="C33" s="8">
        <f t="shared" ref="C33:F33" si="7">SUM(C30:C32)</f>
        <v>828.3</v>
      </c>
      <c r="D33" s="8">
        <f t="shared" si="7"/>
        <v>694.3</v>
      </c>
      <c r="E33" s="8">
        <f t="shared" si="7"/>
        <v>695.3</v>
      </c>
      <c r="F33" s="8">
        <f t="shared" si="7"/>
        <v>707.19999999999993</v>
      </c>
      <c r="G33" s="8">
        <f t="shared" ref="G33:I33" si="8">SUM(G30:G32)</f>
        <v>765.69999999999993</v>
      </c>
      <c r="H33" s="8">
        <f t="shared" si="8"/>
        <v>906.69999999999993</v>
      </c>
      <c r="I33" s="8">
        <f t="shared" si="8"/>
        <v>902.5</v>
      </c>
      <c r="J33" s="8">
        <f t="shared" ref="J33" si="9">SUM(J30:J32)</f>
        <v>920</v>
      </c>
    </row>
    <row r="34" spans="1:11">
      <c r="A34" s="4"/>
      <c r="B34" s="5"/>
      <c r="C34" s="8"/>
      <c r="D34" s="8"/>
      <c r="E34" s="8"/>
      <c r="F34" s="8"/>
      <c r="G34" s="8"/>
      <c r="H34" s="8"/>
      <c r="I34" s="8"/>
      <c r="J34" s="8"/>
    </row>
    <row r="35" spans="1:11">
      <c r="A35" s="4" t="s">
        <v>17</v>
      </c>
      <c r="B35" s="5" t="s">
        <v>9</v>
      </c>
      <c r="C35" s="8">
        <v>23</v>
      </c>
      <c r="D35" s="8">
        <v>25</v>
      </c>
      <c r="E35" s="8">
        <v>25</v>
      </c>
      <c r="F35" s="8">
        <v>29</v>
      </c>
      <c r="G35" s="8">
        <v>27</v>
      </c>
      <c r="H35" s="8">
        <v>22</v>
      </c>
      <c r="I35" s="8">
        <v>15</v>
      </c>
      <c r="J35" s="8">
        <v>15</v>
      </c>
    </row>
    <row r="36" spans="1:11">
      <c r="A36" s="4" t="s">
        <v>18</v>
      </c>
      <c r="B36" s="5" t="s">
        <v>9</v>
      </c>
      <c r="C36" s="9">
        <v>680</v>
      </c>
      <c r="D36" s="9">
        <v>410</v>
      </c>
      <c r="E36" s="9">
        <v>534</v>
      </c>
      <c r="F36" s="9">
        <v>614</v>
      </c>
      <c r="G36" s="9">
        <v>636</v>
      </c>
      <c r="H36" s="9">
        <v>671</v>
      </c>
      <c r="I36" s="9">
        <v>506</v>
      </c>
      <c r="J36" s="9">
        <v>775</v>
      </c>
    </row>
    <row r="37" spans="1:11">
      <c r="A37" s="4" t="s">
        <v>19</v>
      </c>
      <c r="B37" s="5" t="s">
        <v>9</v>
      </c>
      <c r="C37" s="8">
        <f t="shared" ref="C37:I37" si="10">SUM(C35:C36)</f>
        <v>703</v>
      </c>
      <c r="D37" s="8">
        <f t="shared" si="10"/>
        <v>435</v>
      </c>
      <c r="E37" s="8">
        <f t="shared" si="10"/>
        <v>559</v>
      </c>
      <c r="F37" s="8">
        <f t="shared" si="10"/>
        <v>643</v>
      </c>
      <c r="G37" s="8">
        <f t="shared" si="10"/>
        <v>663</v>
      </c>
      <c r="H37" s="8">
        <f t="shared" si="10"/>
        <v>693</v>
      </c>
      <c r="I37" s="8">
        <f t="shared" si="10"/>
        <v>521</v>
      </c>
      <c r="J37" s="8">
        <f t="shared" ref="J37" si="11">SUM(J35:J36)</f>
        <v>790</v>
      </c>
    </row>
    <row r="38" spans="1:11">
      <c r="A38" s="4"/>
      <c r="B38" s="5"/>
      <c r="C38" s="8"/>
      <c r="D38" s="8"/>
      <c r="E38" s="8"/>
      <c r="F38" s="8"/>
      <c r="G38" s="8"/>
      <c r="H38" s="8"/>
      <c r="I38" s="8"/>
      <c r="J38" s="8"/>
    </row>
    <row r="39" spans="1:11">
      <c r="A39" s="4" t="s">
        <v>20</v>
      </c>
      <c r="B39" s="5" t="s">
        <v>9</v>
      </c>
      <c r="C39" s="8">
        <f t="shared" ref="C39:H39" si="12">-1*(C33-C37-C40)</f>
        <v>0</v>
      </c>
      <c r="D39" s="8">
        <f t="shared" si="12"/>
        <v>0</v>
      </c>
      <c r="E39" s="8">
        <f t="shared" si="12"/>
        <v>0</v>
      </c>
      <c r="F39" s="8">
        <f t="shared" si="12"/>
        <v>0</v>
      </c>
      <c r="G39" s="8">
        <f t="shared" si="12"/>
        <v>0</v>
      </c>
      <c r="H39" s="8">
        <f t="shared" si="12"/>
        <v>0</v>
      </c>
      <c r="I39" s="8">
        <v>0</v>
      </c>
      <c r="J39" s="8">
        <f t="shared" ref="J39" si="13">-1*(J33-J37-J40)</f>
        <v>0</v>
      </c>
    </row>
    <row r="40" spans="1:11">
      <c r="A40" s="4" t="s">
        <v>21</v>
      </c>
      <c r="B40" s="5" t="s">
        <v>9</v>
      </c>
      <c r="C40" s="8">
        <v>125.29999999999995</v>
      </c>
      <c r="D40" s="8">
        <v>259.29999999999995</v>
      </c>
      <c r="E40" s="8">
        <v>136.29999999999995</v>
      </c>
      <c r="F40" s="8">
        <v>64.199999999999932</v>
      </c>
      <c r="G40" s="8">
        <v>102.69999999999993</v>
      </c>
      <c r="H40" s="8">
        <v>213.69999999999993</v>
      </c>
      <c r="I40" s="8">
        <v>382</v>
      </c>
      <c r="J40" s="8">
        <v>130</v>
      </c>
    </row>
    <row r="41" spans="1:11">
      <c r="A41" s="6"/>
      <c r="B41" s="5"/>
      <c r="C41" s="8"/>
      <c r="D41" s="8"/>
      <c r="E41" s="8"/>
      <c r="F41" s="8"/>
      <c r="G41" s="8"/>
      <c r="H41" s="8"/>
      <c r="I41" s="8"/>
      <c r="J41" s="8"/>
    </row>
    <row r="42" spans="1:11">
      <c r="A42" s="1" t="s">
        <v>22</v>
      </c>
      <c r="B42" s="5"/>
      <c r="C42" s="8"/>
      <c r="D42" s="8"/>
      <c r="E42" s="8"/>
      <c r="F42" s="8"/>
      <c r="G42" s="8"/>
      <c r="H42" s="8"/>
      <c r="I42" s="8"/>
      <c r="J42" s="8"/>
    </row>
    <row r="43" spans="1:11">
      <c r="A43" s="7" t="s">
        <v>6</v>
      </c>
      <c r="B43" s="5" t="s">
        <v>7</v>
      </c>
      <c r="C43" s="8">
        <f t="shared" ref="C43:I44" si="14">+C9+C26</f>
        <v>10407</v>
      </c>
      <c r="D43" s="8">
        <f t="shared" si="14"/>
        <v>11148.4</v>
      </c>
      <c r="E43" s="8">
        <f t="shared" si="14"/>
        <v>8580.5</v>
      </c>
      <c r="F43" s="8">
        <f t="shared" si="14"/>
        <v>10073.5</v>
      </c>
      <c r="G43" s="8">
        <f t="shared" si="14"/>
        <v>12717.5</v>
      </c>
      <c r="H43" s="8">
        <f t="shared" si="14"/>
        <v>14100.3</v>
      </c>
      <c r="I43" s="8">
        <f t="shared" si="14"/>
        <v>13735.7</v>
      </c>
      <c r="J43" s="8">
        <f t="shared" ref="J43" si="15">+J9+J26</f>
        <v>12092.5</v>
      </c>
    </row>
    <row r="44" spans="1:11">
      <c r="A44" s="7" t="s">
        <v>8</v>
      </c>
      <c r="B44" s="5" t="s">
        <v>9</v>
      </c>
      <c r="C44" s="8">
        <f t="shared" si="14"/>
        <v>7539.4</v>
      </c>
      <c r="D44" s="8">
        <f t="shared" si="14"/>
        <v>9351.7999999999993</v>
      </c>
      <c r="E44" s="8">
        <f t="shared" si="14"/>
        <v>8074.9</v>
      </c>
      <c r="F44" s="8">
        <f t="shared" si="14"/>
        <v>9507.7999999999993</v>
      </c>
      <c r="G44" s="8">
        <f t="shared" si="14"/>
        <v>11100.4</v>
      </c>
      <c r="H44" s="8">
        <f t="shared" si="14"/>
        <v>9990.7999999999993</v>
      </c>
      <c r="I44" s="8">
        <f t="shared" si="14"/>
        <v>11612.5</v>
      </c>
      <c r="J44" s="8">
        <f t="shared" ref="J44" si="16">+J10+J27</f>
        <v>8701.5</v>
      </c>
    </row>
    <row r="45" spans="1:11">
      <c r="A45" s="7" t="s">
        <v>10</v>
      </c>
      <c r="B45" s="5" t="s">
        <v>11</v>
      </c>
      <c r="C45" s="8">
        <f t="shared" ref="C45:I45" si="17">ROUND(C48*480/C44,0)</f>
        <v>822</v>
      </c>
      <c r="D45" s="8">
        <f t="shared" si="17"/>
        <v>838</v>
      </c>
      <c r="E45" s="8">
        <f t="shared" si="17"/>
        <v>766</v>
      </c>
      <c r="F45" s="8">
        <f t="shared" si="17"/>
        <v>867</v>
      </c>
      <c r="G45" s="8">
        <f t="shared" si="17"/>
        <v>905</v>
      </c>
      <c r="H45" s="8">
        <f t="shared" si="17"/>
        <v>882</v>
      </c>
      <c r="I45" s="8">
        <f t="shared" si="17"/>
        <v>823</v>
      </c>
      <c r="J45" s="8">
        <f t="shared" ref="J45" si="18">ROUND(J48*480/J44,0)</f>
        <v>811</v>
      </c>
    </row>
    <row r="46" spans="1:11">
      <c r="A46" s="1"/>
      <c r="B46" s="5"/>
      <c r="C46" s="8"/>
      <c r="D46" s="8"/>
      <c r="E46" s="8"/>
      <c r="F46" s="8"/>
      <c r="G46" s="8"/>
      <c r="H46" s="8"/>
      <c r="I46" s="8"/>
      <c r="J46" s="8"/>
    </row>
    <row r="47" spans="1:11">
      <c r="A47" s="4" t="s">
        <v>12</v>
      </c>
      <c r="B47" s="5" t="s">
        <v>13</v>
      </c>
      <c r="C47" s="8">
        <f t="shared" ref="C47:I49" si="19">+C13+C30</f>
        <v>3800.1</v>
      </c>
      <c r="D47" s="8">
        <f t="shared" si="19"/>
        <v>2350.3000000000002</v>
      </c>
      <c r="E47" s="8">
        <f t="shared" si="19"/>
        <v>3650.7000000000016</v>
      </c>
      <c r="F47" s="8">
        <f t="shared" si="19"/>
        <v>3800.7000000000016</v>
      </c>
      <c r="G47" s="8">
        <f t="shared" si="19"/>
        <v>2750.5999999999976</v>
      </c>
      <c r="H47" s="8">
        <f t="shared" si="19"/>
        <v>4200.0999999999976</v>
      </c>
      <c r="I47" s="8">
        <f t="shared" si="19"/>
        <v>4850.3999999999978</v>
      </c>
      <c r="J47" s="8">
        <f t="shared" ref="J47" si="20">+J13+J30</f>
        <v>7250.3999999999978</v>
      </c>
    </row>
    <row r="48" spans="1:11">
      <c r="A48" s="4" t="s">
        <v>14</v>
      </c>
      <c r="B48" s="5" t="s">
        <v>9</v>
      </c>
      <c r="C48" s="8">
        <f t="shared" si="19"/>
        <v>12909.2</v>
      </c>
      <c r="D48" s="8">
        <f t="shared" si="19"/>
        <v>16319.400000000001</v>
      </c>
      <c r="E48" s="8">
        <f t="shared" si="19"/>
        <v>12888</v>
      </c>
      <c r="F48" s="8">
        <f t="shared" si="19"/>
        <v>17169.899999999998</v>
      </c>
      <c r="G48" s="8">
        <f t="shared" si="19"/>
        <v>20922.5</v>
      </c>
      <c r="H48" s="8">
        <f t="shared" si="19"/>
        <v>18367</v>
      </c>
      <c r="I48" s="8">
        <f t="shared" si="19"/>
        <v>19912.5</v>
      </c>
      <c r="J48" s="8">
        <f>ROUND(J14+J31,4)</f>
        <v>14700</v>
      </c>
      <c r="K48" s="12"/>
    </row>
    <row r="49" spans="1:10">
      <c r="A49" s="4" t="s">
        <v>15</v>
      </c>
      <c r="B49" s="5" t="s">
        <v>9</v>
      </c>
      <c r="C49" s="9">
        <f t="shared" si="19"/>
        <v>13</v>
      </c>
      <c r="D49" s="9">
        <f t="shared" si="19"/>
        <v>12</v>
      </c>
      <c r="E49" s="9">
        <f t="shared" si="19"/>
        <v>33</v>
      </c>
      <c r="F49" s="9">
        <f t="shared" si="19"/>
        <v>7</v>
      </c>
      <c r="G49" s="9">
        <f t="shared" si="19"/>
        <v>3</v>
      </c>
      <c r="H49" s="9">
        <f t="shared" si="19"/>
        <v>3</v>
      </c>
      <c r="I49" s="9">
        <f t="shared" si="19"/>
        <v>3</v>
      </c>
      <c r="J49" s="9">
        <f t="shared" ref="J49" si="21">+J15+J32</f>
        <v>3</v>
      </c>
    </row>
    <row r="50" spans="1:10">
      <c r="A50" s="4" t="s">
        <v>16</v>
      </c>
      <c r="B50" s="5" t="s">
        <v>9</v>
      </c>
      <c r="C50" s="8">
        <f t="shared" ref="C50:F50" si="22">SUM(C47:C49)</f>
        <v>16722.3</v>
      </c>
      <c r="D50" s="8">
        <f t="shared" si="22"/>
        <v>18681.7</v>
      </c>
      <c r="E50" s="8">
        <f t="shared" si="22"/>
        <v>16571.7</v>
      </c>
      <c r="F50" s="8">
        <f t="shared" si="22"/>
        <v>20977.599999999999</v>
      </c>
      <c r="G50" s="8">
        <f t="shared" ref="G50:I50" si="23">SUM(G47:G49)</f>
        <v>23676.1</v>
      </c>
      <c r="H50" s="8">
        <f t="shared" si="23"/>
        <v>22570.1</v>
      </c>
      <c r="I50" s="8">
        <f t="shared" si="23"/>
        <v>24765.899999999998</v>
      </c>
      <c r="J50" s="8">
        <f t="shared" ref="J50" si="24">SUM(J47:J49)</f>
        <v>21953.399999999998</v>
      </c>
    </row>
    <row r="51" spans="1:10">
      <c r="A51" s="4"/>
      <c r="B51" s="5"/>
      <c r="C51" s="8"/>
      <c r="D51" s="8"/>
      <c r="E51" s="8"/>
      <c r="F51" s="8"/>
      <c r="G51" s="8"/>
      <c r="H51" s="8"/>
      <c r="I51" s="8"/>
      <c r="J51" s="8"/>
    </row>
    <row r="52" spans="1:10">
      <c r="A52" s="4" t="s">
        <v>17</v>
      </c>
      <c r="B52" s="5" t="s">
        <v>9</v>
      </c>
      <c r="C52" s="8">
        <f t="shared" ref="C52:I53" si="25">+C18+C35</f>
        <v>3550</v>
      </c>
      <c r="D52" s="8">
        <f t="shared" si="25"/>
        <v>3575</v>
      </c>
      <c r="E52" s="8">
        <f t="shared" si="25"/>
        <v>3450</v>
      </c>
      <c r="F52" s="8">
        <f t="shared" si="25"/>
        <v>3250</v>
      </c>
      <c r="G52" s="8">
        <f t="shared" si="25"/>
        <v>3225</v>
      </c>
      <c r="H52" s="8">
        <f t="shared" si="25"/>
        <v>2975</v>
      </c>
      <c r="I52" s="8">
        <f t="shared" si="25"/>
        <v>2150</v>
      </c>
      <c r="J52" s="8">
        <f t="shared" ref="J52" si="26">+J18+J35</f>
        <v>2300</v>
      </c>
    </row>
    <row r="53" spans="1:10">
      <c r="A53" s="4" t="s">
        <v>18</v>
      </c>
      <c r="B53" s="5" t="s">
        <v>9</v>
      </c>
      <c r="C53" s="9">
        <f t="shared" si="25"/>
        <v>10530</v>
      </c>
      <c r="D53" s="9">
        <f t="shared" si="25"/>
        <v>11246</v>
      </c>
      <c r="E53" s="9">
        <f t="shared" si="25"/>
        <v>9153</v>
      </c>
      <c r="F53" s="9">
        <f t="shared" si="25"/>
        <v>14917</v>
      </c>
      <c r="G53" s="9">
        <f t="shared" si="25"/>
        <v>16280.999999999998</v>
      </c>
      <c r="H53" s="9">
        <f t="shared" si="25"/>
        <v>14837</v>
      </c>
      <c r="I53" s="9">
        <f t="shared" si="25"/>
        <v>15527</v>
      </c>
      <c r="J53" s="9">
        <f t="shared" ref="J53" si="27">+J19+J36</f>
        <v>15750</v>
      </c>
    </row>
    <row r="54" spans="1:10">
      <c r="A54" s="4" t="s">
        <v>19</v>
      </c>
      <c r="B54" s="5" t="s">
        <v>9</v>
      </c>
      <c r="C54" s="8">
        <f t="shared" ref="C54:I54" si="28">SUM(C52:C53)</f>
        <v>14080</v>
      </c>
      <c r="D54" s="8">
        <f t="shared" si="28"/>
        <v>14821</v>
      </c>
      <c r="E54" s="8">
        <f t="shared" si="28"/>
        <v>12603</v>
      </c>
      <c r="F54" s="8">
        <f t="shared" si="28"/>
        <v>18167</v>
      </c>
      <c r="G54" s="8">
        <f t="shared" si="28"/>
        <v>19506</v>
      </c>
      <c r="H54" s="8">
        <f t="shared" si="28"/>
        <v>17812</v>
      </c>
      <c r="I54" s="8">
        <f t="shared" si="28"/>
        <v>17677</v>
      </c>
      <c r="J54" s="8">
        <f t="shared" ref="J54" si="29">SUM(J52:J53)</f>
        <v>18050</v>
      </c>
    </row>
    <row r="55" spans="1:10">
      <c r="A55" s="4"/>
      <c r="B55" s="5"/>
      <c r="C55" s="8"/>
      <c r="D55" s="8"/>
      <c r="E55" s="8"/>
      <c r="F55" s="8"/>
      <c r="G55" s="8"/>
      <c r="H55" s="8"/>
      <c r="I55" s="8"/>
      <c r="J55" s="8"/>
    </row>
    <row r="56" spans="1:10">
      <c r="A56" s="4" t="s">
        <v>20</v>
      </c>
      <c r="B56" s="5" t="s">
        <v>9</v>
      </c>
      <c r="C56" s="8">
        <f t="shared" ref="C56:I57" si="30">+C22+C39</f>
        <v>-292</v>
      </c>
      <c r="D56" s="8">
        <f t="shared" si="30"/>
        <v>-210</v>
      </c>
      <c r="E56" s="8">
        <f t="shared" si="30"/>
        <v>-168</v>
      </c>
      <c r="F56" s="8">
        <f t="shared" si="30"/>
        <v>-60</v>
      </c>
      <c r="G56" s="8">
        <f t="shared" si="30"/>
        <v>30</v>
      </c>
      <c r="H56" s="8">
        <f t="shared" si="30"/>
        <v>92</v>
      </c>
      <c r="I56" s="8">
        <f t="shared" si="30"/>
        <v>161</v>
      </c>
      <c r="J56" s="8">
        <f t="shared" ref="J56" si="31">+J22+J39</f>
        <v>-3</v>
      </c>
    </row>
    <row r="57" spans="1:10">
      <c r="A57" s="4" t="s">
        <v>21</v>
      </c>
      <c r="B57" s="5" t="s">
        <v>9</v>
      </c>
      <c r="C57" s="8">
        <f t="shared" si="30"/>
        <v>2350.3000000000002</v>
      </c>
      <c r="D57" s="8">
        <f t="shared" si="30"/>
        <v>3650.7000000000016</v>
      </c>
      <c r="E57" s="8">
        <f t="shared" si="30"/>
        <v>3800.7000000000016</v>
      </c>
      <c r="F57" s="8">
        <f t="shared" si="30"/>
        <v>2750.5999999999976</v>
      </c>
      <c r="G57" s="8">
        <f t="shared" si="30"/>
        <v>4200.0999999999976</v>
      </c>
      <c r="H57" s="8">
        <f t="shared" si="30"/>
        <v>4850.0999999999976</v>
      </c>
      <c r="I57" s="8">
        <f t="shared" si="30"/>
        <v>7250.3999999999978</v>
      </c>
      <c r="J57" s="8">
        <f t="shared" ref="J57" si="32">+J23+J40</f>
        <v>3900.3999999999978</v>
      </c>
    </row>
    <row r="59" spans="1:10">
      <c r="A59" s="4"/>
      <c r="C59" s="6"/>
      <c r="D59" s="6"/>
      <c r="E59" s="6"/>
      <c r="F59" s="6"/>
    </row>
  </sheetData>
  <phoneticPr fontId="0" type="noConversion"/>
  <pageMargins left="0.75" right="0.75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Upland&amp;ELS breakout</vt:lpstr>
      <vt:lpstr>'Upland&amp;ELS breakout'!Print_Area</vt:lpstr>
      <vt:lpstr>'Upland&amp;ELS breakout'!Print_Titles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Skelly, Carol - OCE</dc:creator>
  <cp:lastModifiedBy>MacDonald, Stephen - OCE</cp:lastModifiedBy>
  <cp:lastPrinted>2021-04-09T13:40:03Z</cp:lastPrinted>
  <dcterms:created xsi:type="dcterms:W3CDTF">2006-04-07T16:55:12Z</dcterms:created>
  <dcterms:modified xsi:type="dcterms:W3CDTF">2021-04-09T15:45:42Z</dcterms:modified>
</cp:coreProperties>
</file>